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drawings/drawing1.xml" ContentType="application/vnd.openxmlformats-officedocument.drawing+xml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coalsa-my.sharepoint.com/personal/nquiroz_almacenadoraatlantida_hn/Documents/INFORMACION NUEVA  CONSOLIDADO/ESTADOS FINANCIEROS PAGINA WEB/"/>
    </mc:Choice>
  </mc:AlternateContent>
  <xr:revisionPtr revIDLastSave="508" documentId="8_{5B9E9E00-3C10-4B0F-87FF-9E6DA31AB4B2}" xr6:coauthVersionLast="47" xr6:coauthVersionMax="47" xr10:uidLastSave="{2D9508E9-9BFA-42BA-9B2E-0F4900D75411}"/>
  <bookViews>
    <workbookView xWindow="-108" yWindow="-108" windowWidth="23256" windowHeight="12456" xr2:uid="{00000000-000D-0000-FFFF-FFFF00000000}"/>
  </bookViews>
  <sheets>
    <sheet name="BALANCE GENERAL" sheetId="1" r:id="rId1"/>
    <sheet name="ESTADO DE RESULTADOS" sheetId="2" r:id="rId2"/>
  </sheets>
  <definedNames>
    <definedName name="_xlnm.Print_Area" localSheetId="0">'BALANCE GENERAL'!$A$1:$I$61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5" i="2" l="1"/>
  <c r="F30" i="2"/>
  <c r="F25" i="2"/>
  <c r="F16" i="2"/>
  <c r="F22" i="2" s="1"/>
  <c r="F41" i="2" s="1"/>
  <c r="F47" i="2" s="1"/>
  <c r="I28" i="1"/>
  <c r="I12" i="1"/>
  <c r="I26" i="1" s="1"/>
  <c r="I35" i="1" s="1"/>
  <c r="I39" i="1" s="1"/>
  <c r="D30" i="1"/>
  <c r="D16" i="1"/>
  <c r="D12" i="1"/>
  <c r="D39" i="1" s="1"/>
  <c r="G28" i="1" l="1"/>
  <c r="G12" i="1"/>
  <c r="G26" i="1" s="1"/>
  <c r="G35" i="1" l="1"/>
  <c r="G39" i="1" s="1"/>
  <c r="D16" i="2"/>
  <c r="B12" i="1"/>
  <c r="B16" i="1"/>
  <c r="B30" i="1"/>
  <c r="B39" i="1" l="1"/>
  <c r="D25" i="2" l="1"/>
  <c r="D30" i="2" l="1"/>
  <c r="D35" i="2" l="1"/>
  <c r="D22" i="2" l="1"/>
  <c r="D41" i="2" s="1"/>
  <c r="D47" i="2" l="1"/>
</calcChain>
</file>

<file path=xl/sharedStrings.xml><?xml version="1.0" encoding="utf-8"?>
<sst xmlns="http://schemas.openxmlformats.org/spreadsheetml/2006/main" count="78" uniqueCount="71">
  <si>
    <t>(Expresado en lempiras)</t>
  </si>
  <si>
    <t>DISPONIBILIDADES</t>
  </si>
  <si>
    <t>CUENTAS POR PAGAR</t>
  </si>
  <si>
    <t>PROVISIONES</t>
  </si>
  <si>
    <t>OTROS ACTIVOS</t>
  </si>
  <si>
    <t>UTILIDAD DEL PERIODO</t>
  </si>
  <si>
    <t>Norma Quiroz</t>
  </si>
  <si>
    <t>Gerente General</t>
  </si>
  <si>
    <t>Contador General</t>
  </si>
  <si>
    <t>ESTADO DE RESULTADOS CONSOLIDADO</t>
  </si>
  <si>
    <t>PRODUCTOS DE OPERACIÓN</t>
  </si>
  <si>
    <t>LPS.</t>
  </si>
  <si>
    <t>PRODUCTOS FINANCIEROS</t>
  </si>
  <si>
    <t>GASTOS DE OPERACIÓN</t>
  </si>
  <si>
    <t>UTILIDAD DE OPERACIÓN</t>
  </si>
  <si>
    <t>IMPUESTO SOBRE LA RENTA</t>
  </si>
  <si>
    <t>IMP. APORTE SOLIDARIO TEMPORAL</t>
  </si>
  <si>
    <t>ESTADO DE SITUACION FINANCIERA</t>
  </si>
  <si>
    <t>DEPÓSITOS EN INSTIT.FINANC.DEL INTERIOR</t>
  </si>
  <si>
    <t>INVERSIONES FINANCIERAS</t>
  </si>
  <si>
    <t>INVERSIONES FINANC. A COSTO AMORTIZADO</t>
  </si>
  <si>
    <t>INVERSIONES FINANC.DESIGNADAS AL COSTO</t>
  </si>
  <si>
    <t>RENDIMIENTOS FINANCIEROS P/COBRAR S/INV.F</t>
  </si>
  <si>
    <t>CUENTAS POR COBRAR</t>
  </si>
  <si>
    <t>PROPIEDADES, PLANTA Y EQUIPO</t>
  </si>
  <si>
    <t>(DEPRECIACIÓN ACUMULADA DE PPYE)</t>
  </si>
  <si>
    <t>OBLIGACIONES FINANCIERAS</t>
  </si>
  <si>
    <t>CREDITOS Y OBLIGACIONES BANCARIAS</t>
  </si>
  <si>
    <t>ARRENDAMIENTOS POR PAGAR</t>
  </si>
  <si>
    <t>COSTO FINANCIERO P/PAGAR SOBRE OBLIGAC.FI</t>
  </si>
  <si>
    <t>ACREEDORES VARIOS</t>
  </si>
  <si>
    <t>OTROS PASIVOS</t>
  </si>
  <si>
    <t>PATRIMONIO</t>
  </si>
  <si>
    <t>CAPITAL SOCIAL</t>
  </si>
  <si>
    <t>RESERVAS LEGAL</t>
  </si>
  <si>
    <t>PATRIMONIO RESTRINGIDO NO DISTRIBUIBLE</t>
  </si>
  <si>
    <t>RESULTADO DE EJERCICIOS ANTERIORES</t>
  </si>
  <si>
    <t>RESULTADOS DEL EJERCICIO</t>
  </si>
  <si>
    <t>TOTAL PASIVOS</t>
  </si>
  <si>
    <t>ACTIVOS MANTENIDOS PARA LA VENTA, GRUPO DE ACTIVOS PARA SU DISPOSICIÓN Y OPERACIONES DISCONTINUADAS</t>
  </si>
  <si>
    <t>* INTERESES SOBRE DISPONIBILIDADES E INVERSIONES FINANCIERAS</t>
  </si>
  <si>
    <t>*OTROS INGRESOS FINANCIEROS</t>
  </si>
  <si>
    <t>DEPRECIACIONES Y AMORTIZACIONES</t>
  </si>
  <si>
    <t>OTROS GTOS DE ADMON (VARIOS)</t>
  </si>
  <si>
    <t>GASTOS FINANCIEROS</t>
  </si>
  <si>
    <t>OTROS GASTOS FINANCIEROS</t>
  </si>
  <si>
    <t>UTILIDAD (PERDIDA) FINANCIERA</t>
  </si>
  <si>
    <t>UTILIDAD ANTES DE IMPUESTO</t>
  </si>
  <si>
    <t>IMPUESTO DIFERIDO</t>
  </si>
  <si>
    <t>GASTOS POR INTERESES</t>
  </si>
  <si>
    <t>Javier Matute</t>
  </si>
  <si>
    <t>Marco Garay</t>
  </si>
  <si>
    <t>Auditor Interno</t>
  </si>
  <si>
    <t>ACTIVOS FISICOS</t>
  </si>
  <si>
    <t>ACTIVOS CONTINGENTES</t>
  </si>
  <si>
    <t>TOTAL ACTIVOS + CONTINGENTES</t>
  </si>
  <si>
    <t>SUB TOTAL PASIVO Y PATRIMONIO</t>
  </si>
  <si>
    <t>PASIVOS CONTINGENTES</t>
  </si>
  <si>
    <t>TOTAL PASIVO Y PATRIMONIO + CONTINGENTES</t>
  </si>
  <si>
    <t>GASTOS DE ADMINISTRACION</t>
  </si>
  <si>
    <t>OTROS INGRESOS Y GASTOS NO OPERACIONALES</t>
  </si>
  <si>
    <t>ACTIVOS</t>
  </si>
  <si>
    <t>PASIVO Y PATRIMONIO</t>
  </si>
  <si>
    <t xml:space="preserve">      Marco Garay</t>
  </si>
  <si>
    <t xml:space="preserve">      Auditor Interno</t>
  </si>
  <si>
    <t xml:space="preserve">    Contador General</t>
  </si>
  <si>
    <t xml:space="preserve">       Norma Quiroz</t>
  </si>
  <si>
    <t xml:space="preserve">                     Javier Matute</t>
  </si>
  <si>
    <t xml:space="preserve">                  Gerente General</t>
  </si>
  <si>
    <t xml:space="preserve"> AL 31 de diciembre de 2025 y 2024</t>
  </si>
  <si>
    <t>Año terminado al 31 de diciembre de 2025 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</si>
</sst>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-* #,##0.00_-;\-* #,##0.00_-;_-* &quot;-&quot;??_-;_-@_-"/>
    <numFmt numFmtId="164" formatCode="_ * #,##0.00_ ;_ * \-#,##0.00_ ;_ * &quot;-&quot;??_ ;_ @_ "/>
    <numFmt numFmtId="165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Times New Roman"/>
      <family val="1"/>
    </font>
    <font>
      <sz val="9.75"/>
      <color rgb="FF000000"/>
      <name val="Times New Roman"/>
      <family val="2"/>
    </font>
    <font>
      <b/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/>
    <xf numFmtId="164" fontId="0" fillId="0" borderId="0" xfId="1" applyFont="1"/>
    <xf numFmtId="164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Alignment="1">
      <alignment horizontal="center"/>
    </xf>
    <xf numFmtId="43" fontId="0" fillId="0" borderId="0" xfId="0" applyNumberFormat="1"/>
    <xf numFmtId="4" fontId="0" fillId="0" borderId="0" xfId="1" applyNumberFormat="1" applyFont="1"/>
    <xf numFmtId="4" fontId="6" fillId="0" borderId="0" xfId="1" applyNumberFormat="1" applyFont="1" applyAlignment="1">
      <alignment horizontal="right" vertical="center" wrapText="1" readingOrder="1"/>
    </xf>
    <xf numFmtId="0" fontId="0" fillId="2" borderId="0" xfId="0" applyFill="1"/>
    <xf numFmtId="0" fontId="3" fillId="2" borderId="0" xfId="0" applyFont="1" applyFill="1"/>
    <xf numFmtId="164" fontId="0" fillId="2" borderId="0" xfId="1" applyFont="1" applyFill="1"/>
    <xf numFmtId="164" fontId="3" fillId="2" borderId="0" xfId="1" applyFont="1" applyFill="1"/>
    <xf numFmtId="43" fontId="0" fillId="2" borderId="0" xfId="0" applyNumberFormat="1" applyFill="1"/>
    <xf numFmtId="0" fontId="3" fillId="2" borderId="0" xfId="0" applyFont="1" applyFill="1" applyAlignment="1">
      <alignment wrapText="1"/>
    </xf>
    <xf numFmtId="164" fontId="3" fillId="2" borderId="1" xfId="1" applyFont="1" applyFill="1" applyBorder="1"/>
    <xf numFmtId="0" fontId="3" fillId="2" borderId="0" xfId="0" applyFont="1" applyFill="1" applyAlignment="1">
      <alignment horizontal="center"/>
    </xf>
    <xf numFmtId="0" fontId="7" fillId="3" borderId="0" xfId="0" applyFont="1" applyFill="1"/>
    <xf numFmtId="0" fontId="2" fillId="4" borderId="0" xfId="0" applyFont="1" applyFill="1"/>
    <xf numFmtId="164" fontId="2" fillId="4" borderId="0" xfId="1" applyFont="1" applyFill="1"/>
    <xf numFmtId="43" fontId="3" fillId="2" borderId="1" xfId="0" applyNumberFormat="1" applyFont="1" applyFill="1" applyBorder="1"/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left"/>
    </xf>
    <xf numFmtId="0" fontId="7" fillId="3" borderId="0" xfId="0" applyFont="1" applyFill="1" applyAlignment="1">
      <alignment horizontal="right"/>
    </xf>
    <xf numFmtId="164" fontId="3" fillId="2" borderId="0" xfId="1" applyFont="1" applyFill="1" applyBorder="1"/>
    <xf numFmtId="43" fontId="3" fillId="2" borderId="0" xfId="0" applyNumberFormat="1" applyFont="1" applyFill="1"/>
    <xf numFmtId="164" fontId="2" fillId="4" borderId="0" xfId="1" applyFont="1" applyFill="1" applyBorder="1"/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7">
    <cellStyle name="Millares" xfId="1" builtinId="3"/>
    <cellStyle name="Millares 2" xfId="2" xr:uid="{00000000-0005-0000-0000-000001000000}"/>
    <cellStyle name="Millares 3" xfId="6" xr:uid="{C628A9B0-CCED-410D-802B-3C47D7B45AE5}"/>
    <cellStyle name="Millares 5" xfId="4" xr:uid="{9CF77745-4B60-47BF-B57A-548983E5E4E0}"/>
    <cellStyle name="Moneda 2" xfId="5" xr:uid="{D1664822-6BCA-432F-AC7C-DD2801107D80}"/>
    <cellStyle name="Normal" xfId="0" builtinId="0"/>
    <cellStyle name="Normal 2" xfId="3" xr:uid="{83ADA272-458B-49FC-815B-2FA4414673D7}"/>
  </cellStyles>
  <dxfs count="0"/>
  <tableStyles count="1" defaultTableStyle="TableStyleMedium2" defaultPivotStyle="PivotStyleLight16">
    <tableStyle name="Invisible" pivot="0" table="0" count="0" xr9:uid="{53A9ADCA-DEC8-4F99-92AE-1F75A7F90815}"/>
  </tableStyles>
  <colors>
    <mruColors>
      <color rgb="FFCC000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2886075</xdr:colOff>
      <xdr:row>0</xdr:row>
      <xdr:rowOff>25788</xdr:rowOff>
    </xdr:from>
    <xdr:to>
      <xdr:col>5</xdr:col>
      <xdr:colOff>1644872</xdr:colOff>
      <xdr:row>4</xdr:row>
      <xdr:rowOff>92404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1653B78-95F4-15B8-F8BE-3E68335FB4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86075" y="25788"/>
          <a:ext cx="4567142" cy="82861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1257300</xdr:colOff>
      <xdr:row>0</xdr:row>
      <xdr:rowOff>76200</xdr:rowOff>
    </xdr:from>
    <xdr:to>
      <xdr:col>5</xdr:col>
      <xdr:colOff>318992</xdr:colOff>
      <xdr:row>4</xdr:row>
      <xdr:rowOff>142816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D997D1F-785C-403B-BE2F-9562113BAE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43075" y="76200"/>
          <a:ext cx="4567142" cy="8286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.bin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2.bin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I48"/>
  <sheetViews>
    <sheetView showGridLines="0" tabSelected="1" topLeftCell="A18" workbookViewId="0">
      <selection activeCell="E20" sqref="E20"/>
    </sheetView>
  </sheetViews>
  <sheetFormatPr baseColWidth="10" defaultColWidth="11.44140625" defaultRowHeight="14.4" x14ac:dyDescent="0.3"/>
  <cols>
    <col min="1" max="1" width="47" style="9" bestFit="1" customWidth="1"/>
    <col min="2" max="2" width="15.33203125" style="9" customWidth="1"/>
    <col min="3" max="3" width="3.44140625" style="9" customWidth="1"/>
    <col min="4" max="4" width="15" style="9" bestFit="1" customWidth="1"/>
    <col min="5" max="5" width="6.33203125" style="9" customWidth="1"/>
    <col min="6" max="6" width="44.33203125" style="9" bestFit="1" customWidth="1"/>
    <col min="7" max="7" width="15.109375" style="9" bestFit="1" customWidth="1"/>
    <col min="8" max="8" width="3.44140625" style="9" customWidth="1"/>
    <col min="9" max="9" width="15.109375" style="9" bestFit="1" customWidth="1"/>
    <col min="10" max="16384" width="11.44140625" style="9"/>
  </cols>
  <sheetData>
    <row r="6" spans="1:9" ht="21" x14ac:dyDescent="0.4">
      <c r="A6" s="28" t="s">
        <v>17</v>
      </c>
      <c r="B6" s="28"/>
      <c r="C6" s="28"/>
      <c r="D6" s="28"/>
      <c r="E6" s="28"/>
      <c r="F6" s="28"/>
      <c r="G6" s="28"/>
      <c r="H6" s="28"/>
      <c r="I6" s="28"/>
    </row>
    <row r="7" spans="1:9" x14ac:dyDescent="0.3">
      <c r="A7" s="29" t="s">
        <v>69</v>
      </c>
      <c r="B7" s="29"/>
      <c r="C7" s="29"/>
      <c r="D7" s="29"/>
      <c r="E7" s="29"/>
      <c r="F7" s="29"/>
      <c r="G7" s="29"/>
      <c r="H7" s="29"/>
      <c r="I7" s="29"/>
    </row>
    <row r="8" spans="1:9" x14ac:dyDescent="0.3">
      <c r="A8" s="29" t="s">
        <v>0</v>
      </c>
      <c r="B8" s="29"/>
      <c r="C8" s="29"/>
      <c r="D8" s="29"/>
      <c r="E8" s="29"/>
      <c r="F8" s="29"/>
      <c r="G8" s="29"/>
      <c r="H8" s="29"/>
      <c r="I8" s="29"/>
    </row>
    <row r="10" spans="1:9" ht="15.6" x14ac:dyDescent="0.3">
      <c r="A10" s="17" t="s">
        <v>61</v>
      </c>
      <c r="B10" s="17">
        <v>2025</v>
      </c>
      <c r="C10" s="17"/>
      <c r="D10" s="17">
        <v>2024</v>
      </c>
      <c r="E10" s="17"/>
      <c r="F10" s="17" t="s">
        <v>62</v>
      </c>
      <c r="G10" s="17">
        <v>2025</v>
      </c>
      <c r="H10" s="17"/>
      <c r="I10" s="17">
        <v>2024</v>
      </c>
    </row>
    <row r="11" spans="1:9" x14ac:dyDescent="0.3">
      <c r="B11" s="11"/>
      <c r="C11" s="11"/>
      <c r="D11" s="11"/>
    </row>
    <row r="12" spans="1:9" x14ac:dyDescent="0.3">
      <c r="A12" s="10" t="s">
        <v>1</v>
      </c>
      <c r="B12" s="12">
        <f>SUM(B13)</f>
        <v>12996305.460000001</v>
      </c>
      <c r="C12" s="12"/>
      <c r="D12" s="12">
        <f>SUM(D13)</f>
        <v>12099965.57</v>
      </c>
      <c r="E12" s="10"/>
      <c r="F12" s="10" t="s">
        <v>26</v>
      </c>
      <c r="G12" s="12">
        <f>SUM(G13:G15)</f>
        <v>137949182.12</v>
      </c>
      <c r="H12" s="12"/>
      <c r="I12" s="12">
        <f>SUM(I13:I15)</f>
        <v>117658710.64</v>
      </c>
    </row>
    <row r="13" spans="1:9" x14ac:dyDescent="0.3">
      <c r="A13" s="9" t="s">
        <v>18</v>
      </c>
      <c r="B13" s="11">
        <v>12996305.460000001</v>
      </c>
      <c r="C13" s="11"/>
      <c r="D13" s="11">
        <v>12099965.57</v>
      </c>
      <c r="F13" s="9" t="s">
        <v>27</v>
      </c>
      <c r="G13" s="11">
        <v>136035923.63999999</v>
      </c>
      <c r="H13" s="11"/>
      <c r="I13" s="11">
        <v>115143860.45</v>
      </c>
    </row>
    <row r="14" spans="1:9" x14ac:dyDescent="0.3">
      <c r="B14" s="11"/>
      <c r="C14" s="11"/>
      <c r="D14" s="11"/>
      <c r="F14" s="9" t="s">
        <v>28</v>
      </c>
      <c r="G14" s="11">
        <v>576922.30000000005</v>
      </c>
      <c r="H14" s="11"/>
      <c r="I14" s="11">
        <v>1449892.63</v>
      </c>
    </row>
    <row r="15" spans="1:9" ht="15" customHeight="1" x14ac:dyDescent="0.3">
      <c r="B15" s="11"/>
      <c r="C15" s="11"/>
      <c r="D15" s="11"/>
      <c r="F15" s="9" t="s">
        <v>29</v>
      </c>
      <c r="G15" s="11">
        <v>1336336.18</v>
      </c>
      <c r="H15" s="11"/>
      <c r="I15" s="11">
        <v>1064957.56</v>
      </c>
    </row>
    <row r="16" spans="1:9" x14ac:dyDescent="0.3">
      <c r="A16" s="10" t="s">
        <v>19</v>
      </c>
      <c r="B16" s="12">
        <f>SUM(B17:B20)</f>
        <v>64015560.780000001</v>
      </c>
      <c r="C16" s="12"/>
      <c r="D16" s="12">
        <f>SUM(D17:D20)</f>
        <v>59094400.240000002</v>
      </c>
      <c r="G16" s="11"/>
      <c r="H16" s="11"/>
      <c r="I16" s="11"/>
    </row>
    <row r="17" spans="1:9" x14ac:dyDescent="0.3">
      <c r="A17" s="9" t="s">
        <v>20</v>
      </c>
      <c r="B17" s="11">
        <v>60846214.18</v>
      </c>
      <c r="C17" s="11"/>
      <c r="D17" s="11">
        <v>55905563.030000001</v>
      </c>
      <c r="F17" s="10" t="s">
        <v>2</v>
      </c>
      <c r="G17" s="12">
        <v>9848500.4700000007</v>
      </c>
      <c r="H17" s="12"/>
      <c r="I17" s="12">
        <v>8694797.7200000007</v>
      </c>
    </row>
    <row r="18" spans="1:9" x14ac:dyDescent="0.3">
      <c r="A18" s="9" t="s">
        <v>21</v>
      </c>
      <c r="B18" s="11">
        <v>3130000</v>
      </c>
      <c r="C18" s="11"/>
      <c r="D18" s="11">
        <v>3130000</v>
      </c>
      <c r="G18" s="11"/>
      <c r="H18" s="11"/>
      <c r="I18" s="11"/>
    </row>
    <row r="19" spans="1:9" x14ac:dyDescent="0.3">
      <c r="A19" s="9" t="s">
        <v>22</v>
      </c>
      <c r="B19" s="11">
        <v>39346.6</v>
      </c>
      <c r="C19" s="11"/>
      <c r="D19" s="11">
        <v>58837.21</v>
      </c>
      <c r="F19" s="10" t="s">
        <v>30</v>
      </c>
      <c r="G19" s="12">
        <v>12697205.49</v>
      </c>
      <c r="H19" s="12"/>
      <c r="I19" s="12">
        <v>12885183.08</v>
      </c>
    </row>
    <row r="20" spans="1:9" x14ac:dyDescent="0.3">
      <c r="B20" s="11"/>
      <c r="C20" s="11"/>
      <c r="D20" s="11"/>
      <c r="G20" s="11"/>
      <c r="H20" s="11"/>
      <c r="I20" s="11"/>
    </row>
    <row r="21" spans="1:9" x14ac:dyDescent="0.3">
      <c r="B21" s="11"/>
      <c r="C21" s="11"/>
      <c r="D21" s="11"/>
      <c r="F21" s="10" t="s">
        <v>3</v>
      </c>
      <c r="G21" s="12">
        <v>6996705.1399999997</v>
      </c>
      <c r="H21" s="12"/>
      <c r="I21" s="12">
        <v>6057819.3300000001</v>
      </c>
    </row>
    <row r="22" spans="1:9" x14ac:dyDescent="0.3">
      <c r="B22" s="11"/>
      <c r="C22" s="11"/>
      <c r="D22" s="11"/>
      <c r="G22" s="11"/>
      <c r="H22" s="11"/>
      <c r="I22" s="11"/>
    </row>
    <row r="23" spans="1:9" x14ac:dyDescent="0.3">
      <c r="A23" s="10" t="s">
        <v>23</v>
      </c>
      <c r="B23" s="12">
        <v>49466076.659999996</v>
      </c>
      <c r="C23" s="12"/>
      <c r="D23" s="12">
        <v>23782715.960000001</v>
      </c>
      <c r="F23" s="10" t="s">
        <v>31</v>
      </c>
      <c r="G23" s="12">
        <v>6108808.8799999999</v>
      </c>
      <c r="H23" s="12"/>
      <c r="I23" s="12">
        <v>5843675.9500000002</v>
      </c>
    </row>
    <row r="24" spans="1:9" x14ac:dyDescent="0.3">
      <c r="A24" s="10"/>
      <c r="B24" s="12"/>
      <c r="C24" s="12"/>
      <c r="D24" s="12"/>
      <c r="G24" s="11"/>
      <c r="H24" s="11"/>
      <c r="I24" s="11"/>
    </row>
    <row r="25" spans="1:9" x14ac:dyDescent="0.3">
      <c r="B25" s="11"/>
      <c r="C25" s="11"/>
      <c r="D25" s="11"/>
      <c r="F25" s="10"/>
      <c r="G25" s="12"/>
      <c r="H25" s="12"/>
      <c r="I25" s="12"/>
    </row>
    <row r="26" spans="1:9" x14ac:dyDescent="0.3">
      <c r="B26" s="11"/>
      <c r="C26" s="11"/>
      <c r="D26" s="11"/>
      <c r="F26" s="10" t="s">
        <v>38</v>
      </c>
      <c r="G26" s="12">
        <f>+G12+G17+G19+G21+G23</f>
        <v>173600402.09999999</v>
      </c>
      <c r="H26" s="12"/>
      <c r="I26" s="12">
        <f>+I12+I17+I19+I21+I23</f>
        <v>151140186.72</v>
      </c>
    </row>
    <row r="27" spans="1:9" ht="43.2" x14ac:dyDescent="0.3">
      <c r="A27" s="14" t="s">
        <v>39</v>
      </c>
      <c r="B27" s="12">
        <v>48737.14</v>
      </c>
      <c r="C27" s="12"/>
      <c r="D27" s="12">
        <v>48737.14</v>
      </c>
      <c r="G27" s="11"/>
      <c r="H27" s="11"/>
      <c r="I27" s="11"/>
    </row>
    <row r="28" spans="1:9" x14ac:dyDescent="0.3">
      <c r="B28" s="11"/>
      <c r="C28" s="11"/>
      <c r="D28" s="11"/>
      <c r="F28" s="10" t="s">
        <v>32</v>
      </c>
      <c r="G28" s="12">
        <f>SUM(G29:G33)</f>
        <v>605326695.01999998</v>
      </c>
      <c r="H28" s="12"/>
      <c r="I28" s="12">
        <f>SUM(I29:I33)</f>
        <v>549443738.63999999</v>
      </c>
    </row>
    <row r="29" spans="1:9" x14ac:dyDescent="0.3">
      <c r="B29" s="11"/>
      <c r="C29" s="11"/>
      <c r="D29" s="11"/>
      <c r="F29" s="9" t="s">
        <v>33</v>
      </c>
      <c r="G29" s="11">
        <v>75000000</v>
      </c>
      <c r="H29" s="11"/>
      <c r="I29" s="11">
        <v>75000000</v>
      </c>
    </row>
    <row r="30" spans="1:9" x14ac:dyDescent="0.3">
      <c r="A30" s="10" t="s">
        <v>24</v>
      </c>
      <c r="B30" s="12">
        <f>SUM(B31:B32)</f>
        <v>629798497.78999996</v>
      </c>
      <c r="C30" s="12"/>
      <c r="D30" s="12">
        <f>SUM(D31:D32)</f>
        <v>584412894.03999996</v>
      </c>
      <c r="F30" s="9" t="s">
        <v>34</v>
      </c>
      <c r="G30" s="11">
        <v>15000000</v>
      </c>
      <c r="H30" s="11"/>
      <c r="I30" s="11">
        <v>15000000</v>
      </c>
    </row>
    <row r="31" spans="1:9" x14ac:dyDescent="0.3">
      <c r="A31" s="9" t="s">
        <v>53</v>
      </c>
      <c r="B31" s="11">
        <v>750599381.48000002</v>
      </c>
      <c r="C31" s="11"/>
      <c r="D31" s="11">
        <v>694809770.75999999</v>
      </c>
      <c r="F31" s="9" t="s">
        <v>35</v>
      </c>
      <c r="G31" s="11">
        <v>209975356</v>
      </c>
      <c r="H31" s="11"/>
      <c r="I31" s="11">
        <v>209975356</v>
      </c>
    </row>
    <row r="32" spans="1:9" x14ac:dyDescent="0.3">
      <c r="A32" s="9" t="s">
        <v>25</v>
      </c>
      <c r="B32" s="11">
        <v>-120800883.69</v>
      </c>
      <c r="C32" s="11"/>
      <c r="D32" s="11">
        <v>-110396876.72</v>
      </c>
      <c r="E32" s="13"/>
      <c r="F32" s="9" t="s">
        <v>36</v>
      </c>
      <c r="G32" s="11">
        <v>249468382.63999999</v>
      </c>
      <c r="H32" s="11"/>
      <c r="I32" s="11">
        <v>197301467.97</v>
      </c>
    </row>
    <row r="33" spans="1:9" x14ac:dyDescent="0.3">
      <c r="B33" s="11"/>
      <c r="C33" s="11"/>
      <c r="D33" s="11"/>
      <c r="F33" s="9" t="s">
        <v>37</v>
      </c>
      <c r="G33" s="11">
        <v>55882956.380000003</v>
      </c>
      <c r="H33" s="11"/>
      <c r="I33" s="11">
        <v>52166914.670000002</v>
      </c>
    </row>
    <row r="34" spans="1:9" x14ac:dyDescent="0.3">
      <c r="B34" s="11"/>
      <c r="C34" s="11"/>
      <c r="D34" s="11"/>
      <c r="G34" s="11"/>
      <c r="H34" s="11"/>
      <c r="I34" s="11"/>
    </row>
    <row r="35" spans="1:9" x14ac:dyDescent="0.3">
      <c r="A35" s="10" t="s">
        <v>4</v>
      </c>
      <c r="B35" s="12">
        <v>22601919.289999999</v>
      </c>
      <c r="C35" s="12"/>
      <c r="D35" s="12">
        <v>21145212.41</v>
      </c>
      <c r="F35" s="10" t="s">
        <v>56</v>
      </c>
      <c r="G35" s="12">
        <f>+G26+G28</f>
        <v>778927097.12</v>
      </c>
      <c r="H35" s="12"/>
      <c r="I35" s="12">
        <f>+I26+I28</f>
        <v>700583925.36000001</v>
      </c>
    </row>
    <row r="36" spans="1:9" x14ac:dyDescent="0.3">
      <c r="B36" s="11"/>
      <c r="C36" s="11"/>
      <c r="D36" s="11"/>
    </row>
    <row r="37" spans="1:9" x14ac:dyDescent="0.3">
      <c r="A37" s="9" t="s">
        <v>54</v>
      </c>
      <c r="B37" s="11">
        <v>0</v>
      </c>
      <c r="C37" s="11"/>
      <c r="D37" s="11">
        <v>0</v>
      </c>
      <c r="F37" s="9" t="s">
        <v>57</v>
      </c>
    </row>
    <row r="38" spans="1:9" x14ac:dyDescent="0.3">
      <c r="B38" s="11"/>
      <c r="C38" s="11"/>
      <c r="D38" s="11"/>
    </row>
    <row r="39" spans="1:9" ht="15" thickBot="1" x14ac:dyDescent="0.35">
      <c r="A39" s="10" t="s">
        <v>55</v>
      </c>
      <c r="B39" s="15">
        <f>B12+B16+B23+B30+B27+B35</f>
        <v>778927097.11999989</v>
      </c>
      <c r="C39" s="24"/>
      <c r="D39" s="15">
        <f>D12+D16+D23+D30+D27+D35</f>
        <v>700583925.3599999</v>
      </c>
      <c r="F39" s="10" t="s">
        <v>58</v>
      </c>
      <c r="G39" s="20">
        <f t="shared" ref="G39:I39" si="0">+G35+G37</f>
        <v>778927097.12</v>
      </c>
      <c r="H39" s="25"/>
      <c r="I39" s="20">
        <f t="shared" si="0"/>
        <v>700583925.36000001</v>
      </c>
    </row>
    <row r="40" spans="1:9" ht="15" thickTop="1" x14ac:dyDescent="0.3"/>
    <row r="47" spans="1:9" x14ac:dyDescent="0.3">
      <c r="A47" s="16" t="s">
        <v>50</v>
      </c>
      <c r="B47" s="11"/>
      <c r="C47" s="11"/>
      <c r="D47" s="11"/>
      <c r="E47" s="16" t="s">
        <v>6</v>
      </c>
      <c r="H47" s="16" t="s">
        <v>51</v>
      </c>
    </row>
    <row r="48" spans="1:9" x14ac:dyDescent="0.3">
      <c r="A48" s="16" t="s">
        <v>7</v>
      </c>
      <c r="B48" s="11"/>
      <c r="C48" s="11"/>
      <c r="D48" s="11"/>
      <c r="E48" s="16" t="s">
        <v>8</v>
      </c>
      <c r="H48" s="16" t="s">
        <v>52</v>
      </c>
    </row>
  </sheetData>
  <mergeCells count="3">
    <mergeCell ref="A6:I6"/>
    <mergeCell ref="A7:I7"/>
    <mergeCell ref="A8:I8"/>
  </mergeCells>
  <printOptions horizontalCentered="1"/>
  <pageMargins left="0.31496062992125984" right="0.31496062992125984" top="0.35433070866141736" bottom="0.35433070866141736" header="0.31496062992125984" footer="0.31496062992125984"/>
  <pageSetup scale="60" orientation="portrait" r:id="rId1"/>
  <customProperties>
    <customPr name="_pios_id" r:id="rId2"/>
    <customPr name="FPMExcelClientCellBasedFunctionStatus" r:id="rId3"/>
  </customProperties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7:F55"/>
  <sheetViews>
    <sheetView showGridLines="0" workbookViewId="0">
      <selection activeCell="G7" sqref="G7"/>
    </sheetView>
  </sheetViews>
  <sheetFormatPr baseColWidth="10" defaultRowHeight="14.4" x14ac:dyDescent="0.3"/>
  <cols>
    <col min="1" max="1" width="7.33203125" customWidth="1"/>
    <col min="2" max="2" width="49.44140625" customWidth="1"/>
    <col min="3" max="3" width="4.5546875" style="1" bestFit="1" customWidth="1"/>
    <col min="4" max="4" width="25.109375" customWidth="1"/>
    <col min="5" max="5" width="3.44140625" customWidth="1"/>
    <col min="6" max="6" width="25.109375" customWidth="1"/>
  </cols>
  <sheetData>
    <row r="7" spans="2:6" ht="21" x14ac:dyDescent="0.4">
      <c r="B7" s="30" t="s">
        <v>9</v>
      </c>
      <c r="C7" s="30"/>
      <c r="D7" s="30"/>
      <c r="E7" s="30"/>
      <c r="F7" s="30"/>
    </row>
    <row r="8" spans="2:6" x14ac:dyDescent="0.3">
      <c r="B8" s="31" t="s">
        <v>70</v>
      </c>
      <c r="C8" s="31"/>
      <c r="D8" s="31"/>
      <c r="E8" s="31"/>
      <c r="F8" s="31"/>
    </row>
    <row r="9" spans="2:6" x14ac:dyDescent="0.3">
      <c r="B9" s="31" t="s">
        <v>0</v>
      </c>
      <c r="C9" s="31"/>
      <c r="D9" s="31"/>
      <c r="E9" s="31"/>
      <c r="F9" s="31"/>
    </row>
    <row r="10" spans="2:6" x14ac:dyDescent="0.3">
      <c r="F10" s="21"/>
    </row>
    <row r="11" spans="2:6" ht="27" customHeight="1" x14ac:dyDescent="0.3">
      <c r="B11" s="17"/>
      <c r="C11" s="17"/>
      <c r="D11" s="23">
        <v>2025</v>
      </c>
      <c r="E11" s="23"/>
      <c r="F11" s="23">
        <v>2024</v>
      </c>
    </row>
    <row r="13" spans="2:6" x14ac:dyDescent="0.3">
      <c r="B13" s="18" t="s">
        <v>10</v>
      </c>
      <c r="C13" s="18" t="s">
        <v>11</v>
      </c>
      <c r="D13" s="19">
        <v>209738502.62</v>
      </c>
      <c r="E13" s="19"/>
      <c r="F13" s="19">
        <v>200842745.17000002</v>
      </c>
    </row>
    <row r="14" spans="2:6" x14ac:dyDescent="0.3">
      <c r="D14" s="2"/>
      <c r="E14" s="2"/>
      <c r="F14" s="2"/>
    </row>
    <row r="15" spans="2:6" x14ac:dyDescent="0.3">
      <c r="D15" s="2"/>
      <c r="E15" s="2"/>
      <c r="F15" s="2"/>
    </row>
    <row r="16" spans="2:6" x14ac:dyDescent="0.3">
      <c r="B16" s="18" t="s">
        <v>13</v>
      </c>
      <c r="C16" s="18" t="s">
        <v>11</v>
      </c>
      <c r="D16" s="19">
        <f t="shared" ref="D16:F16" si="0">SUM(D18:D20)</f>
        <v>-127252613.19000001</v>
      </c>
      <c r="E16" s="19"/>
      <c r="F16" s="19">
        <f t="shared" ref="F16" si="1">SUM(F18:F20)</f>
        <v>-123830134.67</v>
      </c>
    </row>
    <row r="17" spans="2:6" x14ac:dyDescent="0.3">
      <c r="D17" s="2"/>
      <c r="E17" s="2"/>
      <c r="F17" s="2"/>
    </row>
    <row r="18" spans="2:6" x14ac:dyDescent="0.3">
      <c r="B18" t="s">
        <v>59</v>
      </c>
      <c r="D18" s="2">
        <v>-106223383.78</v>
      </c>
      <c r="E18" s="2"/>
      <c r="F18" s="2">
        <v>-106136076.74000001</v>
      </c>
    </row>
    <row r="19" spans="2:6" x14ac:dyDescent="0.3">
      <c r="B19" t="s">
        <v>42</v>
      </c>
      <c r="D19" s="2">
        <v>-11305880.9</v>
      </c>
      <c r="E19" s="2"/>
      <c r="F19" s="2">
        <v>-11570212.800000001</v>
      </c>
    </row>
    <row r="20" spans="2:6" x14ac:dyDescent="0.3">
      <c r="B20" t="s">
        <v>43</v>
      </c>
      <c r="D20" s="2">
        <v>-9723348.5099999998</v>
      </c>
      <c r="E20" s="2"/>
      <c r="F20" s="2">
        <v>-6123845.1299999999</v>
      </c>
    </row>
    <row r="21" spans="2:6" x14ac:dyDescent="0.3">
      <c r="D21" s="2"/>
      <c r="E21" s="2"/>
      <c r="F21" s="2"/>
    </row>
    <row r="22" spans="2:6" x14ac:dyDescent="0.3">
      <c r="B22" s="18" t="s">
        <v>14</v>
      </c>
      <c r="C22" s="18" t="s">
        <v>11</v>
      </c>
      <c r="D22" s="19">
        <f>+D13+D16</f>
        <v>82485889.429999992</v>
      </c>
      <c r="E22" s="19"/>
      <c r="F22" s="19">
        <f>+F13+F16</f>
        <v>77012610.500000015</v>
      </c>
    </row>
    <row r="23" spans="2:6" x14ac:dyDescent="0.3">
      <c r="D23" s="2"/>
      <c r="E23" s="2"/>
      <c r="F23" s="2"/>
    </row>
    <row r="24" spans="2:6" x14ac:dyDescent="0.3">
      <c r="D24" s="2"/>
      <c r="E24" s="2"/>
      <c r="F24" s="2"/>
    </row>
    <row r="25" spans="2:6" x14ac:dyDescent="0.3">
      <c r="B25" s="18" t="s">
        <v>12</v>
      </c>
      <c r="C25" s="18" t="s">
        <v>11</v>
      </c>
      <c r="D25" s="19">
        <f t="shared" ref="D25:F25" si="2">SUM(D27:D28)</f>
        <v>9035478.8300000001</v>
      </c>
      <c r="E25" s="19"/>
      <c r="F25" s="19">
        <f t="shared" ref="F25" si="3">SUM(F27:F28)</f>
        <v>5844224.5999999996</v>
      </c>
    </row>
    <row r="26" spans="2:6" x14ac:dyDescent="0.3">
      <c r="D26" s="2"/>
      <c r="E26" s="2"/>
      <c r="F26" s="2"/>
    </row>
    <row r="27" spans="2:6" ht="28.8" x14ac:dyDescent="0.3">
      <c r="B27" s="4" t="s">
        <v>40</v>
      </c>
      <c r="C27" s="4"/>
      <c r="D27" s="7">
        <v>4446861.91</v>
      </c>
      <c r="E27" s="7"/>
      <c r="F27" s="7">
        <v>3220378.09</v>
      </c>
    </row>
    <row r="28" spans="2:6" x14ac:dyDescent="0.3">
      <c r="B28" t="s">
        <v>41</v>
      </c>
      <c r="C28"/>
      <c r="D28" s="7">
        <v>4588616.92</v>
      </c>
      <c r="E28" s="7"/>
      <c r="F28" s="7">
        <v>2623846.5099999998</v>
      </c>
    </row>
    <row r="30" spans="2:6" x14ac:dyDescent="0.3">
      <c r="B30" s="18" t="s">
        <v>44</v>
      </c>
      <c r="C30" s="18"/>
      <c r="D30" s="19">
        <f>SUM(D32:D34)</f>
        <v>-15757428.82</v>
      </c>
      <c r="E30" s="19"/>
      <c r="F30" s="19">
        <f>SUM(F32:F34)</f>
        <v>-13948349.380000001</v>
      </c>
    </row>
    <row r="31" spans="2:6" x14ac:dyDescent="0.3">
      <c r="D31" s="2"/>
      <c r="E31" s="2"/>
      <c r="F31" s="2"/>
    </row>
    <row r="32" spans="2:6" x14ac:dyDescent="0.3">
      <c r="B32" t="s">
        <v>49</v>
      </c>
      <c r="C32"/>
      <c r="D32" s="8">
        <v>-14187798.560000001</v>
      </c>
      <c r="E32" s="8"/>
      <c r="F32" s="8">
        <v>-12267369.880000001</v>
      </c>
    </row>
    <row r="33" spans="2:6" x14ac:dyDescent="0.3">
      <c r="B33" t="s">
        <v>45</v>
      </c>
      <c r="C33"/>
      <c r="D33" s="8">
        <v>-1569630.26</v>
      </c>
      <c r="E33" s="8"/>
      <c r="F33" s="8">
        <v>-1680979.5</v>
      </c>
    </row>
    <row r="34" spans="2:6" x14ac:dyDescent="0.3">
      <c r="D34" s="2"/>
      <c r="E34" s="2"/>
      <c r="F34" s="2"/>
    </row>
    <row r="35" spans="2:6" x14ac:dyDescent="0.3">
      <c r="B35" s="18" t="s">
        <v>46</v>
      </c>
      <c r="C35" s="18" t="s">
        <v>11</v>
      </c>
      <c r="D35" s="19">
        <f>+D25+D30</f>
        <v>-6721949.9900000002</v>
      </c>
      <c r="E35" s="19"/>
      <c r="F35" s="19">
        <f>+F25+F30</f>
        <v>-8104124.7800000012</v>
      </c>
    </row>
    <row r="36" spans="2:6" x14ac:dyDescent="0.3">
      <c r="D36" s="2"/>
      <c r="E36" s="2"/>
      <c r="F36" s="2"/>
    </row>
    <row r="37" spans="2:6" x14ac:dyDescent="0.3">
      <c r="D37" s="2"/>
      <c r="E37" s="2"/>
      <c r="F37" s="2"/>
    </row>
    <row r="38" spans="2:6" x14ac:dyDescent="0.3">
      <c r="B38" s="18" t="s">
        <v>60</v>
      </c>
      <c r="C38" s="18"/>
      <c r="D38" s="19">
        <v>242646.04000000015</v>
      </c>
      <c r="E38" s="19"/>
      <c r="F38" s="19">
        <v>1141414.1200000001</v>
      </c>
    </row>
    <row r="39" spans="2:6" x14ac:dyDescent="0.3">
      <c r="B39" s="4"/>
      <c r="C39" s="4"/>
      <c r="D39" s="8"/>
      <c r="E39" s="8"/>
      <c r="F39" s="8"/>
    </row>
    <row r="40" spans="2:6" x14ac:dyDescent="0.3">
      <c r="D40" s="2"/>
      <c r="E40" s="2"/>
      <c r="F40" s="2"/>
    </row>
    <row r="41" spans="2:6" x14ac:dyDescent="0.3">
      <c r="B41" s="18" t="s">
        <v>47</v>
      </c>
      <c r="C41" s="18" t="s">
        <v>11</v>
      </c>
      <c r="D41" s="19">
        <f t="shared" ref="D41:F41" si="4">+D22+D35+D38</f>
        <v>76006585.480000004</v>
      </c>
      <c r="E41" s="19"/>
      <c r="F41" s="19">
        <f t="shared" ref="F41" si="5">+F22+F35+F38</f>
        <v>70049899.840000018</v>
      </c>
    </row>
    <row r="42" spans="2:6" x14ac:dyDescent="0.3">
      <c r="D42" s="2"/>
      <c r="E42" s="2"/>
      <c r="F42" s="2"/>
    </row>
    <row r="43" spans="2:6" x14ac:dyDescent="0.3">
      <c r="B43" t="s">
        <v>15</v>
      </c>
      <c r="D43" s="2">
        <v>-17406266.469999999</v>
      </c>
      <c r="E43" s="2"/>
      <c r="F43" s="2">
        <v>-15847239.48</v>
      </c>
    </row>
    <row r="44" spans="2:6" x14ac:dyDescent="0.3">
      <c r="B44" t="s">
        <v>16</v>
      </c>
      <c r="D44" s="2">
        <v>-3431253.29</v>
      </c>
      <c r="E44" s="2"/>
      <c r="F44" s="2">
        <v>-3119447.9</v>
      </c>
    </row>
    <row r="45" spans="2:6" x14ac:dyDescent="0.3">
      <c r="B45" t="s">
        <v>48</v>
      </c>
      <c r="D45" s="2">
        <v>713890.66</v>
      </c>
      <c r="E45" s="2"/>
      <c r="F45" s="2">
        <v>1083702.21</v>
      </c>
    </row>
    <row r="46" spans="2:6" x14ac:dyDescent="0.3">
      <c r="D46" s="2"/>
      <c r="E46" s="2"/>
      <c r="F46" s="2"/>
    </row>
    <row r="47" spans="2:6" x14ac:dyDescent="0.3">
      <c r="B47" s="18" t="s">
        <v>5</v>
      </c>
      <c r="C47" s="18" t="s">
        <v>11</v>
      </c>
      <c r="D47" s="26">
        <f t="shared" ref="D47:F47" si="6">+D41+SUM(D43:D45)</f>
        <v>55882956.38000001</v>
      </c>
      <c r="E47" s="26"/>
      <c r="F47" s="26">
        <f t="shared" si="6"/>
        <v>52166914.670000017</v>
      </c>
    </row>
    <row r="49" spans="2:6" x14ac:dyDescent="0.3">
      <c r="D49" s="3"/>
      <c r="E49" s="3"/>
    </row>
    <row r="50" spans="2:6" x14ac:dyDescent="0.3">
      <c r="D50" s="3"/>
      <c r="E50" s="3"/>
    </row>
    <row r="51" spans="2:6" x14ac:dyDescent="0.3">
      <c r="D51" s="3"/>
      <c r="E51" s="3"/>
    </row>
    <row r="52" spans="2:6" x14ac:dyDescent="0.3">
      <c r="D52" s="6"/>
      <c r="E52" s="6"/>
    </row>
    <row r="53" spans="2:6" x14ac:dyDescent="0.3">
      <c r="B53" s="27" t="s">
        <v>67</v>
      </c>
      <c r="C53" s="22" t="s">
        <v>66</v>
      </c>
      <c r="F53" s="16" t="s">
        <v>63</v>
      </c>
    </row>
    <row r="54" spans="2:6" x14ac:dyDescent="0.3">
      <c r="B54" s="27" t="s">
        <v>68</v>
      </c>
      <c r="C54" s="22" t="s">
        <v>65</v>
      </c>
      <c r="F54" s="16" t="s">
        <v>64</v>
      </c>
    </row>
    <row r="55" spans="2:6" x14ac:dyDescent="0.3">
      <c r="B55" s="5"/>
      <c r="F55" s="16"/>
    </row>
  </sheetData>
  <mergeCells count="3">
    <mergeCell ref="B7:F7"/>
    <mergeCell ref="B8:F8"/>
    <mergeCell ref="B9:F9"/>
  </mergeCells>
  <printOptions horizontalCentered="1"/>
  <pageMargins left="0.31496062992125984" right="0.31496062992125984" top="0.70866141732283472" bottom="0.15748031496062992" header="0.31496062992125984" footer="0.31496062992125984"/>
  <pageSetup scale="67" orientation="portrait" r:id="rId1"/>
  <customProperties>
    <customPr name="_pios_id" r:id="rId2"/>
    <customPr name="EpmWorksheetKeyString_GUID" r:id="rId3"/>
  </customProperties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84347DFBDACA479926FE94354FDA5C" ma:contentTypeVersion="7" ma:contentTypeDescription="Create a new document." ma:contentTypeScope="" ma:versionID="61fcb144e62ad5cd2b3cc15535e0c993">
  <xsd:schema xmlns:xsd="http://www.w3.org/2001/XMLSchema" xmlns:xs="http://www.w3.org/2001/XMLSchema" xmlns:p="http://schemas.microsoft.com/office/2006/metadata/properties" xmlns:ns3="58fd9e0c-14a7-46ac-b693-3be33ef656a2" targetNamespace="http://schemas.microsoft.com/office/2006/metadata/properties" ma:root="true" ma:fieldsID="5407de72f10b41b090f6733422004858" ns3:_="">
    <xsd:import namespace="58fd9e0c-14a7-46ac-b693-3be33ef656a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fd9e0c-14a7-46ac-b693-3be33ef656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8F41A0-31E9-45AA-A742-3E5F0C9AF2D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C578BA-6C93-438A-94D8-A14E27151F64}">
  <ds:schemaRefs>
    <ds:schemaRef ds:uri="http://schemas.microsoft.com/office/infopath/2007/PartnerControls"/>
    <ds:schemaRef ds:uri="http://purl.org/dc/terms/"/>
    <ds:schemaRef ds:uri="http://schemas.microsoft.com/office/2006/metadata/properties"/>
    <ds:schemaRef ds:uri="58fd9e0c-14a7-46ac-b693-3be33ef656a2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465F119-EA7A-411A-8066-01501636C3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fd9e0c-14a7-46ac-b693-3be33ef656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BALANCE GENERAL</vt:lpstr>
      <vt:lpstr>ESTADO DE RESULTADOS</vt:lpstr>
      <vt:lpstr>'BALANCE GENERAL'!Área_de_impresión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Norma Quiroz</cp:lastModifiedBy>
  <cp:lastPrinted>2023-08-16T20:39:37Z</cp:lastPrinted>
  <dcterms:created xsi:type="dcterms:W3CDTF">2017-02-09T02:16:12Z</dcterms:created>
  <dcterms:modified xsi:type="dcterms:W3CDTF">2026-10-14T15:20:41Z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 id">
    <vt:lpwstr>d198dd2b-5ac1-4bbb-ac8a-e3cc66d5f615</vt:lpwstr>
  </property>
  <property fmtid="{D5CDD505-2E9C-101B-9397-08002B2CF9AE}" pid="3" name="Workbook type">
    <vt:lpwstr>Custom</vt:lpwstr>
  </property>
  <property fmtid="{D5CDD505-2E9C-101B-9397-08002B2CF9AE}" pid="4" name="Workbook version">
    <vt:lpwstr>Custom</vt:lpwstr>
  </property>
  <property fmtid="{D5CDD505-2E9C-101B-9397-08002B2CF9AE}" pid="5" name="ContentTypeId">
    <vt:lpwstr>0x0101009C84347DFBDACA479926FE94354FDA5C</vt:lpwstr>
  </property>
  <property fmtid="{D5CDD505-2E9C-101B-9397-08002B2CF9AE}" pid="6" name="CofWorkbookId">
    <vt:lpwstr>b4f98d4d-fd84-4ab0-b628-e783164ba390</vt:lpwstr>
  </property>
</Properties>
</file>